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4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G8" i="1"/>
  <c r="AG9"/>
  <c r="AG10"/>
  <c r="AG11"/>
  <c r="AG12"/>
  <c r="AG13"/>
  <c r="AG14"/>
  <c r="AG15"/>
  <c r="AG16"/>
  <c r="AG17"/>
  <c r="AG18"/>
  <c r="AG19"/>
  <c r="AG20"/>
  <c r="AG21"/>
  <c r="AG22"/>
  <c r="AG23"/>
  <c r="AF8"/>
  <c r="AF9"/>
  <c r="AF10"/>
  <c r="AF11"/>
  <c r="AF12"/>
  <c r="AF13"/>
  <c r="AF14"/>
  <c r="AF15"/>
  <c r="AF16"/>
  <c r="AF17"/>
  <c r="AF18"/>
  <c r="AF19"/>
  <c r="AF20"/>
  <c r="AH20" s="1"/>
  <c r="AF21"/>
  <c r="AF22"/>
  <c r="AF23"/>
  <c r="AF7"/>
  <c r="AG7"/>
  <c r="AH7"/>
  <c r="AE13"/>
  <c r="AE9"/>
  <c r="AE10"/>
  <c r="AE11"/>
  <c r="AE12"/>
  <c r="AE14"/>
  <c r="AE15"/>
  <c r="AE16"/>
  <c r="AE17"/>
  <c r="AE18"/>
  <c r="AE19"/>
  <c r="AE20"/>
  <c r="AE21"/>
  <c r="AE22"/>
  <c r="AE23"/>
  <c r="AE7"/>
  <c r="U8"/>
  <c r="U7" s="1"/>
  <c r="T8"/>
  <c r="T7" s="1"/>
  <c r="V12"/>
  <c r="V13"/>
  <c r="V15"/>
  <c r="S8"/>
  <c r="O8"/>
  <c r="R20"/>
  <c r="AH22" l="1"/>
  <c r="AH21"/>
  <c r="AH19"/>
  <c r="AH18"/>
  <c r="AH17"/>
  <c r="AH16"/>
  <c r="AH15"/>
  <c r="AH14"/>
  <c r="AH13"/>
  <c r="AH12"/>
  <c r="AH11"/>
  <c r="AH10"/>
  <c r="AH9"/>
  <c r="AH8"/>
  <c r="AD22"/>
  <c r="AD21"/>
  <c r="AD19"/>
  <c r="AD18"/>
  <c r="AD17"/>
  <c r="AD16"/>
  <c r="AD15"/>
  <c r="AD14"/>
  <c r="AD13"/>
  <c r="AD12"/>
  <c r="AD11"/>
  <c r="AD10"/>
  <c r="AD9"/>
  <c r="AD8"/>
  <c r="AA8"/>
  <c r="AD7"/>
  <c r="Z22"/>
  <c r="Z21"/>
  <c r="Z19"/>
  <c r="Z18"/>
  <c r="Z17"/>
  <c r="Z16"/>
  <c r="Z15"/>
  <c r="Z14"/>
  <c r="Z13"/>
  <c r="Z12"/>
  <c r="Z11"/>
  <c r="Z10"/>
  <c r="Z9"/>
  <c r="Z8"/>
  <c r="Z7"/>
  <c r="V22"/>
  <c r="V21"/>
  <c r="V19"/>
  <c r="V18"/>
  <c r="V17"/>
  <c r="V16"/>
  <c r="V14"/>
  <c r="V11"/>
  <c r="V10"/>
  <c r="V9"/>
  <c r="V8"/>
  <c r="V7"/>
  <c r="R22"/>
  <c r="R21"/>
  <c r="R19"/>
  <c r="R18"/>
  <c r="R17"/>
  <c r="R16"/>
  <c r="R15"/>
  <c r="R14"/>
  <c r="R13"/>
  <c r="R12"/>
  <c r="R11"/>
  <c r="R10"/>
  <c r="R9"/>
  <c r="Q8"/>
  <c r="P8"/>
  <c r="R8" s="1"/>
  <c r="Q7"/>
  <c r="P7"/>
  <c r="R7" s="1"/>
  <c r="N9"/>
  <c r="N10"/>
  <c r="N11"/>
  <c r="N12"/>
  <c r="N13"/>
  <c r="N14"/>
  <c r="N15"/>
  <c r="N16"/>
  <c r="N17"/>
  <c r="N18"/>
  <c r="N19"/>
  <c r="N21"/>
  <c r="N22"/>
  <c r="G8"/>
  <c r="C13"/>
  <c r="C12"/>
  <c r="C11"/>
  <c r="H8"/>
  <c r="I8"/>
  <c r="K8"/>
  <c r="AE8" s="1"/>
  <c r="L8"/>
  <c r="M8"/>
  <c r="J9"/>
  <c r="J10"/>
  <c r="J11"/>
  <c r="J12"/>
  <c r="J13"/>
  <c r="J14"/>
  <c r="J15"/>
  <c r="J16"/>
  <c r="J17"/>
  <c r="J18"/>
  <c r="J19"/>
  <c r="J21"/>
  <c r="J22"/>
  <c r="F19"/>
  <c r="F9"/>
  <c r="F10"/>
  <c r="F11"/>
  <c r="F12"/>
  <c r="F13"/>
  <c r="F14"/>
  <c r="F15"/>
  <c r="F16"/>
  <c r="F17"/>
  <c r="F18"/>
  <c r="H7"/>
  <c r="I7"/>
  <c r="L7"/>
  <c r="M7"/>
  <c r="E8"/>
  <c r="E7" s="1"/>
  <c r="D8"/>
  <c r="D7" s="1"/>
  <c r="N7" l="1"/>
  <c r="N8"/>
  <c r="F7"/>
  <c r="F8"/>
  <c r="J8"/>
  <c r="J7"/>
  <c r="C8"/>
</calcChain>
</file>

<file path=xl/sharedStrings.xml><?xml version="1.0" encoding="utf-8"?>
<sst xmlns="http://schemas.openxmlformats.org/spreadsheetml/2006/main" count="59" uniqueCount="31">
  <si>
    <t>НИЙТ ЗАРЛАГА</t>
  </si>
  <si>
    <t>БАРАА АЖИЛ ҮЙЛЧИЛГЭЭНИЙ ЗАРДАЛ</t>
  </si>
  <si>
    <t>Цалин хөлс болон нэмэгдэл урамшуулал</t>
  </si>
  <si>
    <t>Ажил олгогчоос нийгмийн даатгалд төлөх шимтгэл</t>
  </si>
  <si>
    <t>Байр ашиглалттай холбоотой тогтмол зардал</t>
  </si>
  <si>
    <t>Хангамж, бараа материалын зардал</t>
  </si>
  <si>
    <t>Нормативт зардал</t>
  </si>
  <si>
    <t>Эд хогшил, урсгал засварын зардал</t>
  </si>
  <si>
    <t>Томилолт, зочны зардал</t>
  </si>
  <si>
    <t>Бусдаар гүйцэтгүүлсэн ажил үйлчилгээний төлбөр хураамж</t>
  </si>
  <si>
    <t>Бараа үйлчилгээний бусад зардал</t>
  </si>
  <si>
    <t>Урсгал шилжүүлэг</t>
  </si>
  <si>
    <t>Мөнгөн хөрөнгийн эцсийн үлдэгдэл</t>
  </si>
  <si>
    <t>12 жилийн сургууль</t>
  </si>
  <si>
    <t>Жилийн төсөв</t>
  </si>
  <si>
    <t>Тухайн сарын төлөвлөгөө</t>
  </si>
  <si>
    <t>Тухайн сарын гүйцэтгэл</t>
  </si>
  <si>
    <t>Хэтрэлт хэмнэлт</t>
  </si>
  <si>
    <t>Хүүхдийн цэцэрлэг</t>
  </si>
  <si>
    <t>Тусгай зориулалтын шилжүүлгээс санхүүжих</t>
  </si>
  <si>
    <t>Үндсэн үйл ажиллгааны орлогоос санхүүжих</t>
  </si>
  <si>
    <t>Туслах үйл ажиллгааны орлогоос санхүүжих</t>
  </si>
  <si>
    <t>Соёлын төв</t>
  </si>
  <si>
    <t>ЗДТГазар</t>
  </si>
  <si>
    <t>ИТХурал</t>
  </si>
  <si>
    <t>ОНХСан</t>
  </si>
  <si>
    <t>СХСан</t>
  </si>
  <si>
    <t>Орон нутгийн төсвөөс санхүүжих</t>
  </si>
  <si>
    <t>№</t>
  </si>
  <si>
    <t>2016 ОНЫ 5 ДУГААР САРЫН ТӨСӨВТ БАЙГУУЛЛАГУУДЫН ТӨСВИЙН ГҮЙЦЭТГЭЛ</t>
  </si>
  <si>
    <t>НЭГТГЭЛ</t>
  </si>
</sst>
</file>

<file path=xl/styles.xml><?xml version="1.0" encoding="utf-8"?>
<styleSheet xmlns="http://schemas.openxmlformats.org/spreadsheetml/2006/main">
  <numFmts count="3">
    <numFmt numFmtId="43" formatCode="_-* #,##0.00_₮_-;\-* #,##0.00_₮_-;_-* &quot;-&quot;??_₮_-;_-@_-"/>
    <numFmt numFmtId="164" formatCode="_-* #,##0_₮_-;\-* #,##0_₮_-;_-* &quot;-&quot;??_₮_-;_-@_-"/>
    <numFmt numFmtId="165" formatCode="#,##0.0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2" fillId="2" borderId="1" xfId="1" applyFont="1" applyFill="1" applyBorder="1" applyAlignment="1">
      <alignment horizontal="center"/>
    </xf>
    <xf numFmtId="43" fontId="2" fillId="2" borderId="0" xfId="1" applyFont="1" applyFill="1"/>
    <xf numFmtId="43" fontId="2" fillId="2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wrapText="1"/>
    </xf>
    <xf numFmtId="43" fontId="3" fillId="2" borderId="1" xfId="1" applyFont="1" applyFill="1" applyBorder="1"/>
    <xf numFmtId="43" fontId="2" fillId="2" borderId="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wrapText="1"/>
    </xf>
    <xf numFmtId="43" fontId="2" fillId="2" borderId="1" xfId="1" applyFont="1" applyFill="1" applyBorder="1"/>
    <xf numFmtId="164" fontId="2" fillId="2" borderId="1" xfId="1" applyNumberFormat="1" applyFont="1" applyFill="1" applyBorder="1"/>
    <xf numFmtId="43" fontId="2" fillId="2" borderId="1" xfId="1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3" fontId="2" fillId="2" borderId="0" xfId="1" applyFont="1" applyFill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/>
    </xf>
    <xf numFmtId="165" fontId="4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H23"/>
  <sheetViews>
    <sheetView tabSelected="1" topLeftCell="A2" workbookViewId="0">
      <pane xSplit="2" ySplit="5" topLeftCell="C10" activePane="bottomRight" state="frozen"/>
      <selection activeCell="A2" sqref="A2"/>
      <selection pane="topRight" activeCell="C2" sqref="C2"/>
      <selection pane="bottomLeft" activeCell="A5" sqref="A5"/>
      <selection pane="bottomRight" activeCell="A10" sqref="A9:XFD10"/>
    </sheetView>
  </sheetViews>
  <sheetFormatPr defaultColWidth="11.85546875" defaultRowHeight="12"/>
  <cols>
    <col min="1" max="1" width="4" style="2" customWidth="1"/>
    <col min="2" max="2" width="17.7109375" style="2" customWidth="1"/>
    <col min="3" max="16384" width="11.85546875" style="2"/>
  </cols>
  <sheetData>
    <row r="3" spans="1:34" ht="15" customHeight="1">
      <c r="C3" s="14" t="s">
        <v>29</v>
      </c>
      <c r="D3" s="14"/>
      <c r="E3" s="14"/>
      <c r="F3" s="14"/>
      <c r="G3" s="14"/>
      <c r="H3" s="14"/>
      <c r="I3" s="14"/>
    </row>
    <row r="5" spans="1:34" ht="18" customHeight="1">
      <c r="A5" s="12" t="s">
        <v>28</v>
      </c>
      <c r="B5" s="18"/>
      <c r="C5" s="15" t="s">
        <v>13</v>
      </c>
      <c r="D5" s="16"/>
      <c r="E5" s="16"/>
      <c r="F5" s="17"/>
      <c r="G5" s="15" t="s">
        <v>18</v>
      </c>
      <c r="H5" s="16"/>
      <c r="I5" s="16"/>
      <c r="J5" s="17"/>
      <c r="K5" s="15" t="s">
        <v>22</v>
      </c>
      <c r="L5" s="16"/>
      <c r="M5" s="16"/>
      <c r="N5" s="17"/>
      <c r="O5" s="15" t="s">
        <v>23</v>
      </c>
      <c r="P5" s="16"/>
      <c r="Q5" s="16"/>
      <c r="R5" s="17"/>
      <c r="S5" s="15" t="s">
        <v>24</v>
      </c>
      <c r="T5" s="16"/>
      <c r="U5" s="16"/>
      <c r="V5" s="17"/>
      <c r="W5" s="15" t="s">
        <v>25</v>
      </c>
      <c r="X5" s="16"/>
      <c r="Y5" s="16"/>
      <c r="Z5" s="17"/>
      <c r="AA5" s="15" t="s">
        <v>26</v>
      </c>
      <c r="AB5" s="16"/>
      <c r="AC5" s="16"/>
      <c r="AD5" s="17"/>
      <c r="AE5" s="15" t="s">
        <v>30</v>
      </c>
      <c r="AF5" s="16"/>
      <c r="AG5" s="16"/>
      <c r="AH5" s="17"/>
    </row>
    <row r="6" spans="1:34" ht="39.75" customHeight="1">
      <c r="A6" s="13"/>
      <c r="B6" s="18"/>
      <c r="C6" s="3" t="s">
        <v>14</v>
      </c>
      <c r="D6" s="4" t="s">
        <v>15</v>
      </c>
      <c r="E6" s="4" t="s">
        <v>16</v>
      </c>
      <c r="F6" s="3" t="s">
        <v>17</v>
      </c>
      <c r="G6" s="3" t="s">
        <v>14</v>
      </c>
      <c r="H6" s="4" t="s">
        <v>15</v>
      </c>
      <c r="I6" s="4" t="s">
        <v>16</v>
      </c>
      <c r="J6" s="3" t="s">
        <v>17</v>
      </c>
      <c r="K6" s="3" t="s">
        <v>14</v>
      </c>
      <c r="L6" s="4" t="s">
        <v>15</v>
      </c>
      <c r="M6" s="4" t="s">
        <v>16</v>
      </c>
      <c r="N6" s="3" t="s">
        <v>17</v>
      </c>
      <c r="O6" s="3" t="s">
        <v>14</v>
      </c>
      <c r="P6" s="4" t="s">
        <v>15</v>
      </c>
      <c r="Q6" s="4" t="s">
        <v>16</v>
      </c>
      <c r="R6" s="3" t="s">
        <v>17</v>
      </c>
      <c r="S6" s="3" t="s">
        <v>14</v>
      </c>
      <c r="T6" s="4" t="s">
        <v>15</v>
      </c>
      <c r="U6" s="4" t="s">
        <v>16</v>
      </c>
      <c r="V6" s="3" t="s">
        <v>17</v>
      </c>
      <c r="W6" s="3" t="s">
        <v>14</v>
      </c>
      <c r="X6" s="4" t="s">
        <v>15</v>
      </c>
      <c r="Y6" s="4" t="s">
        <v>16</v>
      </c>
      <c r="Z6" s="3" t="s">
        <v>17</v>
      </c>
      <c r="AA6" s="3" t="s">
        <v>14</v>
      </c>
      <c r="AB6" s="4" t="s">
        <v>15</v>
      </c>
      <c r="AC6" s="4" t="s">
        <v>16</v>
      </c>
      <c r="AD6" s="3" t="s">
        <v>17</v>
      </c>
      <c r="AE6" s="3" t="s">
        <v>14</v>
      </c>
      <c r="AF6" s="4" t="s">
        <v>15</v>
      </c>
      <c r="AG6" s="4" t="s">
        <v>16</v>
      </c>
      <c r="AH6" s="3" t="s">
        <v>17</v>
      </c>
    </row>
    <row r="7" spans="1:34" ht="15.75" customHeight="1">
      <c r="A7" s="9">
        <v>1</v>
      </c>
      <c r="B7" s="5" t="s">
        <v>0</v>
      </c>
      <c r="C7" s="6">
        <v>715068.2</v>
      </c>
      <c r="D7" s="6">
        <f>D8</f>
        <v>296704.90000000002</v>
      </c>
      <c r="E7" s="6">
        <f t="shared" ref="E7:Q7" si="0">E8</f>
        <v>267554.35000000003</v>
      </c>
      <c r="F7" s="6">
        <f>D7-E7</f>
        <v>29150.549999999988</v>
      </c>
      <c r="G7" s="6">
        <v>202020.7</v>
      </c>
      <c r="H7" s="6">
        <f t="shared" si="0"/>
        <v>81466</v>
      </c>
      <c r="I7" s="6">
        <f t="shared" si="0"/>
        <v>71258.260000000009</v>
      </c>
      <c r="J7" s="6">
        <f>H7-I7</f>
        <v>10207.739999999991</v>
      </c>
      <c r="K7" s="6">
        <v>62935</v>
      </c>
      <c r="L7" s="6">
        <f t="shared" si="0"/>
        <v>29056</v>
      </c>
      <c r="M7" s="6">
        <f t="shared" si="0"/>
        <v>26850.91</v>
      </c>
      <c r="N7" s="6">
        <f>L7-M7</f>
        <v>2205.09</v>
      </c>
      <c r="O7" s="6">
        <v>293357.7</v>
      </c>
      <c r="P7" s="6">
        <f t="shared" si="0"/>
        <v>133759.20000000001</v>
      </c>
      <c r="Q7" s="6">
        <f t="shared" si="0"/>
        <v>115041.53</v>
      </c>
      <c r="R7" s="6">
        <f>P7-Q7</f>
        <v>18717.670000000013</v>
      </c>
      <c r="S7" s="6">
        <v>41247.300000000003</v>
      </c>
      <c r="T7" s="6">
        <f>T8</f>
        <v>17144.5</v>
      </c>
      <c r="U7" s="6">
        <f>U8</f>
        <v>16192.029999999999</v>
      </c>
      <c r="V7" s="6">
        <f>T7-U7</f>
        <v>952.47000000000116</v>
      </c>
      <c r="W7" s="6"/>
      <c r="X7" s="6"/>
      <c r="Y7" s="6"/>
      <c r="Z7" s="6">
        <f>X7-Y7</f>
        <v>0</v>
      </c>
      <c r="AA7" s="6">
        <v>0</v>
      </c>
      <c r="AB7" s="6"/>
      <c r="AC7" s="6"/>
      <c r="AD7" s="6">
        <f>AB7-AC7</f>
        <v>0</v>
      </c>
      <c r="AE7" s="6">
        <f>C7+G7+K7+O7+S7+W7+AA7</f>
        <v>1314628.8999999999</v>
      </c>
      <c r="AF7" s="6">
        <f>D7+H7+L7+P7+T7+X7+AB7</f>
        <v>558130.60000000009</v>
      </c>
      <c r="AG7" s="6">
        <f t="shared" ref="AG7:AH22" si="1">E7+I7+M7+Q7+U7+Y7+AC7</f>
        <v>496897.08000000007</v>
      </c>
      <c r="AH7" s="6">
        <f t="shared" si="1"/>
        <v>61233.51999999999</v>
      </c>
    </row>
    <row r="8" spans="1:34" ht="24">
      <c r="A8" s="9">
        <v>2</v>
      </c>
      <c r="B8" s="7" t="s">
        <v>1</v>
      </c>
      <c r="C8" s="6">
        <f>C9+C10+C11+C12+C13+C14+C15+C16+C17+C18</f>
        <v>715068.20000000007</v>
      </c>
      <c r="D8" s="6">
        <f>D9+D10+D11+D12+D13+D14+D15+D16+D17+D18</f>
        <v>296704.90000000002</v>
      </c>
      <c r="E8" s="6">
        <f>E9+E10+E11+E12+E13+E14+E15+E16+E17+E18</f>
        <v>267554.35000000003</v>
      </c>
      <c r="F8" s="6">
        <f t="shared" ref="F8:M8" si="2">F9+F10+F11+F12+F13+F14+F15+F16+F17+F18</f>
        <v>29150.550000000003</v>
      </c>
      <c r="G8" s="6">
        <f t="shared" si="2"/>
        <v>202020.7</v>
      </c>
      <c r="H8" s="6">
        <f t="shared" si="2"/>
        <v>81466</v>
      </c>
      <c r="I8" s="6">
        <f t="shared" si="2"/>
        <v>71258.260000000009</v>
      </c>
      <c r="J8" s="6">
        <f t="shared" si="2"/>
        <v>10207.739999999996</v>
      </c>
      <c r="K8" s="6">
        <f t="shared" si="2"/>
        <v>62935</v>
      </c>
      <c r="L8" s="6">
        <f t="shared" si="2"/>
        <v>29056</v>
      </c>
      <c r="M8" s="6">
        <f t="shared" si="2"/>
        <v>26850.91</v>
      </c>
      <c r="N8" s="6">
        <f t="shared" ref="N8:N22" si="3">L8-M8</f>
        <v>2205.09</v>
      </c>
      <c r="O8" s="6">
        <f>O9+O10+O11+O12+O13+O14+O15+O17+O18</f>
        <v>288775.69999999995</v>
      </c>
      <c r="P8" s="6">
        <f t="shared" ref="P8:Q8" si="4">P9+P10+P11+P12+P13+P14+P15+P16+P17+P18</f>
        <v>133759.20000000001</v>
      </c>
      <c r="Q8" s="6">
        <f t="shared" si="4"/>
        <v>115041.53</v>
      </c>
      <c r="R8" s="6">
        <f t="shared" ref="R8:R22" si="5">P8-Q8</f>
        <v>18717.670000000013</v>
      </c>
      <c r="S8" s="6">
        <f>S9+S10+S11+S12+S13+S14+S15+S16+S18</f>
        <v>41297.299999999996</v>
      </c>
      <c r="T8" s="6">
        <f>T9+T10+T12+T15+T18</f>
        <v>17144.5</v>
      </c>
      <c r="U8" s="6">
        <f>U9+U10+U12+U15+U18</f>
        <v>16192.029999999999</v>
      </c>
      <c r="V8" s="6">
        <f t="shared" ref="V8:V22" si="6">T8-U8</f>
        <v>952.47000000000116</v>
      </c>
      <c r="W8" s="6"/>
      <c r="X8" s="6"/>
      <c r="Y8" s="6"/>
      <c r="Z8" s="6">
        <f t="shared" ref="Z8:Z22" si="7">X8-Y8</f>
        <v>0</v>
      </c>
      <c r="AA8" s="6">
        <f t="shared" ref="AA8" si="8">AA9+AA10+AA11+AA12+AA13+AA14+AA15+AA16+AA17+AA18</f>
        <v>0</v>
      </c>
      <c r="AB8" s="6"/>
      <c r="AC8" s="6"/>
      <c r="AD8" s="6">
        <f t="shared" ref="AD8:AD22" si="9">AB8-AC8</f>
        <v>0</v>
      </c>
      <c r="AE8" s="6">
        <f t="shared" ref="AE8:AE23" si="10">C8+G8+K8+O8+S8+W8+AA8</f>
        <v>1310096.9000000001</v>
      </c>
      <c r="AF8" s="6">
        <f t="shared" ref="AF8:AG23" si="11">D8+H8+L8+P8+T8+X8+AB8</f>
        <v>558130.60000000009</v>
      </c>
      <c r="AG8" s="6">
        <f t="shared" si="1"/>
        <v>496897.08000000007</v>
      </c>
      <c r="AH8" s="6">
        <f t="shared" ref="AH8:AH22" si="12">AF8-AG8</f>
        <v>61233.520000000019</v>
      </c>
    </row>
    <row r="9" spans="1:34" ht="24">
      <c r="A9" s="9">
        <v>3</v>
      </c>
      <c r="B9" s="4" t="s">
        <v>2</v>
      </c>
      <c r="C9" s="6">
        <v>497200</v>
      </c>
      <c r="D9" s="6">
        <v>204700</v>
      </c>
      <c r="E9" s="6">
        <v>188020.85</v>
      </c>
      <c r="F9" s="6">
        <f t="shared" ref="F9:F19" si="13">D9-E9</f>
        <v>16679.149999999994</v>
      </c>
      <c r="G9" s="6">
        <v>124410</v>
      </c>
      <c r="H9" s="6">
        <v>51650</v>
      </c>
      <c r="I9" s="6">
        <v>50639.8</v>
      </c>
      <c r="J9" s="6">
        <f t="shared" ref="J9:J22" si="14">H9-I9</f>
        <v>1010.1999999999971</v>
      </c>
      <c r="K9" s="6">
        <v>43500</v>
      </c>
      <c r="L9" s="1">
        <v>19900</v>
      </c>
      <c r="M9" s="1">
        <v>19233.259999999998</v>
      </c>
      <c r="N9" s="1">
        <f t="shared" si="3"/>
        <v>666.7400000000016</v>
      </c>
      <c r="O9" s="1">
        <v>199225</v>
      </c>
      <c r="P9" s="1">
        <v>84794</v>
      </c>
      <c r="Q9" s="1">
        <v>80542</v>
      </c>
      <c r="R9" s="1">
        <f t="shared" si="5"/>
        <v>4252</v>
      </c>
      <c r="S9" s="1">
        <v>34547.1</v>
      </c>
      <c r="T9" s="1">
        <v>14394.5</v>
      </c>
      <c r="U9" s="1">
        <v>13996.97</v>
      </c>
      <c r="V9" s="1">
        <f t="shared" si="6"/>
        <v>397.53000000000065</v>
      </c>
      <c r="W9" s="1"/>
      <c r="X9" s="1"/>
      <c r="Y9" s="1"/>
      <c r="Z9" s="1">
        <f t="shared" si="7"/>
        <v>0</v>
      </c>
      <c r="AA9" s="1"/>
      <c r="AB9" s="1"/>
      <c r="AC9" s="1"/>
      <c r="AD9" s="1">
        <f t="shared" si="9"/>
        <v>0</v>
      </c>
      <c r="AE9" s="6">
        <f t="shared" si="10"/>
        <v>898882.1</v>
      </c>
      <c r="AF9" s="6">
        <f t="shared" si="11"/>
        <v>375438.5</v>
      </c>
      <c r="AG9" s="6">
        <f t="shared" si="1"/>
        <v>352432.88</v>
      </c>
      <c r="AH9" s="1">
        <f t="shared" si="12"/>
        <v>23005.619999999995</v>
      </c>
    </row>
    <row r="10" spans="1:34" ht="26.25" customHeight="1">
      <c r="A10" s="9">
        <v>4</v>
      </c>
      <c r="B10" s="4" t="s">
        <v>3</v>
      </c>
      <c r="C10" s="6">
        <v>56492</v>
      </c>
      <c r="D10" s="6">
        <v>24245.5</v>
      </c>
      <c r="E10" s="6">
        <v>23737.94</v>
      </c>
      <c r="F10" s="6">
        <f t="shared" si="13"/>
        <v>507.56000000000131</v>
      </c>
      <c r="G10" s="6">
        <v>13945.1</v>
      </c>
      <c r="H10" s="6">
        <v>5681.5</v>
      </c>
      <c r="I10" s="6">
        <v>5372.9</v>
      </c>
      <c r="J10" s="6">
        <f t="shared" si="14"/>
        <v>308.60000000000036</v>
      </c>
      <c r="K10" s="6">
        <v>5045</v>
      </c>
      <c r="L10" s="1">
        <v>2189</v>
      </c>
      <c r="M10" s="1">
        <v>2189</v>
      </c>
      <c r="N10" s="1">
        <f t="shared" si="3"/>
        <v>0</v>
      </c>
      <c r="O10" s="1">
        <v>21914.799999999999</v>
      </c>
      <c r="P10" s="1">
        <v>9327</v>
      </c>
      <c r="Q10" s="1">
        <v>8550.64</v>
      </c>
      <c r="R10" s="1">
        <f t="shared" si="5"/>
        <v>776.36000000000058</v>
      </c>
      <c r="S10" s="1">
        <v>3800.2</v>
      </c>
      <c r="T10" s="1">
        <v>1583.5</v>
      </c>
      <c r="U10" s="1">
        <v>1534.16</v>
      </c>
      <c r="V10" s="1">
        <f t="shared" si="6"/>
        <v>49.339999999999918</v>
      </c>
      <c r="W10" s="1"/>
      <c r="X10" s="1"/>
      <c r="Y10" s="1"/>
      <c r="Z10" s="1">
        <f t="shared" si="7"/>
        <v>0</v>
      </c>
      <c r="AA10" s="1"/>
      <c r="AB10" s="1"/>
      <c r="AC10" s="1"/>
      <c r="AD10" s="1">
        <f t="shared" si="9"/>
        <v>0</v>
      </c>
      <c r="AE10" s="6">
        <f t="shared" si="10"/>
        <v>101197.1</v>
      </c>
      <c r="AF10" s="6">
        <f t="shared" si="11"/>
        <v>43026.5</v>
      </c>
      <c r="AG10" s="6">
        <f t="shared" si="1"/>
        <v>41384.639999999999</v>
      </c>
      <c r="AH10" s="1">
        <f t="shared" si="12"/>
        <v>1641.8600000000006</v>
      </c>
    </row>
    <row r="11" spans="1:34" ht="24.75" customHeight="1">
      <c r="A11" s="9">
        <v>5</v>
      </c>
      <c r="B11" s="4" t="s">
        <v>4</v>
      </c>
      <c r="C11" s="6">
        <f>6622.9+35000+6000</f>
        <v>47622.9</v>
      </c>
      <c r="D11" s="6">
        <v>23350</v>
      </c>
      <c r="E11" s="6">
        <v>23280.46</v>
      </c>
      <c r="F11" s="6">
        <f t="shared" si="13"/>
        <v>69.540000000000873</v>
      </c>
      <c r="G11" s="6">
        <v>17803</v>
      </c>
      <c r="H11" s="6">
        <v>6457.4</v>
      </c>
      <c r="I11" s="6">
        <v>6267.18</v>
      </c>
      <c r="J11" s="6">
        <f t="shared" si="14"/>
        <v>190.21999999999935</v>
      </c>
      <c r="K11" s="6">
        <v>9750</v>
      </c>
      <c r="L11" s="1">
        <v>5019</v>
      </c>
      <c r="M11" s="1">
        <v>4612</v>
      </c>
      <c r="N11" s="1">
        <f t="shared" si="3"/>
        <v>407</v>
      </c>
      <c r="O11" s="1">
        <v>15583.4</v>
      </c>
      <c r="P11" s="1">
        <v>6856.5</v>
      </c>
      <c r="Q11" s="1">
        <v>4872.82</v>
      </c>
      <c r="R11" s="1">
        <f t="shared" si="5"/>
        <v>1983.6800000000003</v>
      </c>
      <c r="S11" s="1"/>
      <c r="T11" s="1"/>
      <c r="U11" s="1"/>
      <c r="V11" s="1">
        <f t="shared" si="6"/>
        <v>0</v>
      </c>
      <c r="W11" s="1"/>
      <c r="X11" s="1"/>
      <c r="Y11" s="1"/>
      <c r="Z11" s="1">
        <f t="shared" si="7"/>
        <v>0</v>
      </c>
      <c r="AA11" s="1"/>
      <c r="AB11" s="1"/>
      <c r="AC11" s="1"/>
      <c r="AD11" s="1">
        <f t="shared" si="9"/>
        <v>0</v>
      </c>
      <c r="AE11" s="6">
        <f t="shared" si="10"/>
        <v>90759.299999999988</v>
      </c>
      <c r="AF11" s="6">
        <f t="shared" si="11"/>
        <v>41682.9</v>
      </c>
      <c r="AG11" s="6">
        <f t="shared" si="1"/>
        <v>39032.46</v>
      </c>
      <c r="AH11" s="1">
        <f t="shared" si="12"/>
        <v>2650.4400000000023</v>
      </c>
    </row>
    <row r="12" spans="1:34" ht="27" customHeight="1">
      <c r="A12" s="9">
        <v>6</v>
      </c>
      <c r="B12" s="4" t="s">
        <v>5</v>
      </c>
      <c r="C12" s="6">
        <f>736+3060+936+368+2088</f>
        <v>7188</v>
      </c>
      <c r="D12" s="6">
        <v>2662</v>
      </c>
      <c r="E12" s="6">
        <v>2414.6999999999998</v>
      </c>
      <c r="F12" s="6">
        <f t="shared" si="13"/>
        <v>247.30000000000018</v>
      </c>
      <c r="G12" s="6">
        <v>2840</v>
      </c>
      <c r="H12" s="6">
        <v>1220</v>
      </c>
      <c r="I12" s="6">
        <v>940.3</v>
      </c>
      <c r="J12" s="6">
        <f t="shared" si="14"/>
        <v>279.70000000000005</v>
      </c>
      <c r="K12" s="6">
        <v>1110</v>
      </c>
      <c r="L12" s="1">
        <v>863</v>
      </c>
      <c r="M12" s="1">
        <v>511.4</v>
      </c>
      <c r="N12" s="1">
        <f t="shared" si="3"/>
        <v>351.6</v>
      </c>
      <c r="O12" s="1">
        <v>22026</v>
      </c>
      <c r="P12" s="1">
        <v>9349</v>
      </c>
      <c r="Q12" s="1">
        <v>8830.84</v>
      </c>
      <c r="R12" s="1">
        <f t="shared" si="5"/>
        <v>518.15999999999985</v>
      </c>
      <c r="S12" s="1">
        <v>2100</v>
      </c>
      <c r="T12" s="8">
        <v>833.5</v>
      </c>
      <c r="U12" s="8">
        <v>554.4</v>
      </c>
      <c r="V12" s="11">
        <f t="shared" si="6"/>
        <v>279.10000000000002</v>
      </c>
      <c r="W12" s="1"/>
      <c r="X12" s="1"/>
      <c r="Y12" s="1"/>
      <c r="Z12" s="1">
        <f t="shared" si="7"/>
        <v>0</v>
      </c>
      <c r="AA12" s="1"/>
      <c r="AB12" s="1"/>
      <c r="AC12" s="1"/>
      <c r="AD12" s="1">
        <f t="shared" si="9"/>
        <v>0</v>
      </c>
      <c r="AE12" s="6">
        <f t="shared" si="10"/>
        <v>35264</v>
      </c>
      <c r="AF12" s="6">
        <f t="shared" si="11"/>
        <v>14927.5</v>
      </c>
      <c r="AG12" s="6">
        <f t="shared" si="1"/>
        <v>13251.64</v>
      </c>
      <c r="AH12" s="1">
        <f t="shared" si="12"/>
        <v>1675.8600000000006</v>
      </c>
    </row>
    <row r="13" spans="1:34" ht="24.75" customHeight="1">
      <c r="A13" s="9">
        <v>7</v>
      </c>
      <c r="B13" s="10" t="s">
        <v>6</v>
      </c>
      <c r="C13" s="6">
        <f>476+38100+1236</f>
        <v>39812</v>
      </c>
      <c r="D13" s="6">
        <v>21336</v>
      </c>
      <c r="E13" s="6">
        <v>12523.56</v>
      </c>
      <c r="F13" s="6">
        <f t="shared" si="13"/>
        <v>8812.44</v>
      </c>
      <c r="G13" s="6">
        <v>23880</v>
      </c>
      <c r="H13" s="6">
        <v>14918.4</v>
      </c>
      <c r="I13" s="6">
        <v>7554.38</v>
      </c>
      <c r="J13" s="6">
        <f t="shared" si="14"/>
        <v>7364.0199999999995</v>
      </c>
      <c r="K13" s="6">
        <v>330</v>
      </c>
      <c r="L13" s="1">
        <v>50</v>
      </c>
      <c r="M13" s="1">
        <v>0</v>
      </c>
      <c r="N13" s="1">
        <f t="shared" si="3"/>
        <v>50</v>
      </c>
      <c r="O13" s="1">
        <v>300</v>
      </c>
      <c r="P13" s="1">
        <v>125</v>
      </c>
      <c r="Q13" s="1">
        <v>0</v>
      </c>
      <c r="R13" s="1">
        <f t="shared" si="5"/>
        <v>125</v>
      </c>
      <c r="S13" s="1"/>
      <c r="T13" s="1"/>
      <c r="U13" s="1"/>
      <c r="V13" s="11">
        <f t="shared" si="6"/>
        <v>0</v>
      </c>
      <c r="W13" s="1"/>
      <c r="X13" s="1"/>
      <c r="Y13" s="1"/>
      <c r="Z13" s="1">
        <f t="shared" si="7"/>
        <v>0</v>
      </c>
      <c r="AA13" s="1"/>
      <c r="AB13" s="1"/>
      <c r="AC13" s="1"/>
      <c r="AD13" s="1">
        <f t="shared" si="9"/>
        <v>0</v>
      </c>
      <c r="AE13" s="6">
        <f>C13+G13+K13+O13+S13+W13+AA13</f>
        <v>64322</v>
      </c>
      <c r="AF13" s="6">
        <f t="shared" si="11"/>
        <v>36429.4</v>
      </c>
      <c r="AG13" s="6">
        <f t="shared" si="1"/>
        <v>20077.939999999999</v>
      </c>
      <c r="AH13" s="1">
        <f t="shared" si="12"/>
        <v>16351.460000000003</v>
      </c>
    </row>
    <row r="14" spans="1:34" ht="24">
      <c r="A14" s="9">
        <v>8</v>
      </c>
      <c r="B14" s="4" t="s">
        <v>7</v>
      </c>
      <c r="C14" s="6">
        <v>2104</v>
      </c>
      <c r="D14" s="6">
        <v>800</v>
      </c>
      <c r="E14" s="6">
        <v>800</v>
      </c>
      <c r="F14" s="6">
        <f t="shared" si="13"/>
        <v>0</v>
      </c>
      <c r="G14" s="6">
        <v>390</v>
      </c>
      <c r="H14" s="6">
        <v>390</v>
      </c>
      <c r="I14" s="6"/>
      <c r="J14" s="6">
        <f t="shared" si="14"/>
        <v>390</v>
      </c>
      <c r="K14" s="6">
        <v>460</v>
      </c>
      <c r="L14" s="1">
        <v>0</v>
      </c>
      <c r="M14" s="1"/>
      <c r="N14" s="1">
        <f t="shared" si="3"/>
        <v>0</v>
      </c>
      <c r="O14" s="1">
        <v>2300</v>
      </c>
      <c r="P14" s="1">
        <v>2839</v>
      </c>
      <c r="Q14" s="1">
        <v>867.6</v>
      </c>
      <c r="R14" s="1">
        <f t="shared" si="5"/>
        <v>1971.4</v>
      </c>
      <c r="S14" s="1"/>
      <c r="T14" s="1"/>
      <c r="U14" s="1"/>
      <c r="V14" s="1">
        <f t="shared" si="6"/>
        <v>0</v>
      </c>
      <c r="W14" s="1"/>
      <c r="X14" s="1"/>
      <c r="Y14" s="1"/>
      <c r="Z14" s="1">
        <f t="shared" si="7"/>
        <v>0</v>
      </c>
      <c r="AA14" s="1"/>
      <c r="AB14" s="1"/>
      <c r="AC14" s="1"/>
      <c r="AD14" s="1">
        <f t="shared" si="9"/>
        <v>0</v>
      </c>
      <c r="AE14" s="6">
        <f t="shared" si="10"/>
        <v>5254</v>
      </c>
      <c r="AF14" s="6">
        <f t="shared" si="11"/>
        <v>4029</v>
      </c>
      <c r="AG14" s="6">
        <f t="shared" si="1"/>
        <v>1667.6</v>
      </c>
      <c r="AH14" s="1">
        <f t="shared" si="12"/>
        <v>2361.4</v>
      </c>
    </row>
    <row r="15" spans="1:34" ht="19.5" customHeight="1">
      <c r="A15" s="9">
        <v>9</v>
      </c>
      <c r="B15" s="8" t="s">
        <v>8</v>
      </c>
      <c r="C15" s="6">
        <v>1522</v>
      </c>
      <c r="D15" s="6">
        <v>506</v>
      </c>
      <c r="E15" s="6">
        <v>506</v>
      </c>
      <c r="F15" s="6">
        <f t="shared" si="13"/>
        <v>0</v>
      </c>
      <c r="G15" s="6">
        <v>300</v>
      </c>
      <c r="H15" s="6">
        <v>225</v>
      </c>
      <c r="I15" s="6">
        <v>128</v>
      </c>
      <c r="J15" s="6">
        <f t="shared" si="14"/>
        <v>97</v>
      </c>
      <c r="K15" s="6">
        <v>140</v>
      </c>
      <c r="L15" s="1">
        <v>70</v>
      </c>
      <c r="M15" s="1"/>
      <c r="N15" s="1">
        <f t="shared" si="3"/>
        <v>70</v>
      </c>
      <c r="O15" s="1">
        <v>6900</v>
      </c>
      <c r="P15" s="1">
        <v>2300</v>
      </c>
      <c r="Q15" s="1">
        <v>1725</v>
      </c>
      <c r="R15" s="1">
        <f t="shared" si="5"/>
        <v>575</v>
      </c>
      <c r="S15" s="1">
        <v>700</v>
      </c>
      <c r="T15" s="1">
        <v>291.5</v>
      </c>
      <c r="U15" s="1">
        <v>106.5</v>
      </c>
      <c r="V15" s="11">
        <f t="shared" si="6"/>
        <v>185</v>
      </c>
      <c r="W15" s="1"/>
      <c r="X15" s="1"/>
      <c r="Y15" s="1"/>
      <c r="Z15" s="1">
        <f t="shared" si="7"/>
        <v>0</v>
      </c>
      <c r="AA15" s="1"/>
      <c r="AB15" s="1"/>
      <c r="AC15" s="1"/>
      <c r="AD15" s="1">
        <f t="shared" si="9"/>
        <v>0</v>
      </c>
      <c r="AE15" s="6">
        <f t="shared" si="10"/>
        <v>9562</v>
      </c>
      <c r="AF15" s="6">
        <f t="shared" si="11"/>
        <v>3392.5</v>
      </c>
      <c r="AG15" s="6">
        <f t="shared" si="1"/>
        <v>2465.5</v>
      </c>
      <c r="AH15" s="1">
        <f t="shared" si="12"/>
        <v>927</v>
      </c>
    </row>
    <row r="16" spans="1:34" ht="26.25" customHeight="1">
      <c r="A16" s="9">
        <v>10</v>
      </c>
      <c r="B16" s="4" t="s">
        <v>9</v>
      </c>
      <c r="C16" s="6">
        <v>1001.5</v>
      </c>
      <c r="D16" s="6">
        <v>551.5</v>
      </c>
      <c r="E16" s="6">
        <v>139</v>
      </c>
      <c r="F16" s="6">
        <f t="shared" si="13"/>
        <v>412.5</v>
      </c>
      <c r="G16" s="6">
        <v>600</v>
      </c>
      <c r="H16" s="6">
        <v>318.7</v>
      </c>
      <c r="I16" s="6">
        <v>141.69999999999999</v>
      </c>
      <c r="J16" s="6">
        <f t="shared" si="14"/>
        <v>177</v>
      </c>
      <c r="K16" s="6">
        <v>2100</v>
      </c>
      <c r="L16" s="1">
        <v>800</v>
      </c>
      <c r="M16" s="1">
        <v>305.25</v>
      </c>
      <c r="N16" s="1">
        <f t="shared" si="3"/>
        <v>494.75</v>
      </c>
      <c r="O16" s="2">
        <v>4582</v>
      </c>
      <c r="P16" s="1">
        <v>1104</v>
      </c>
      <c r="Q16" s="1">
        <v>0</v>
      </c>
      <c r="R16" s="1">
        <f t="shared" si="5"/>
        <v>1104</v>
      </c>
      <c r="S16" s="1"/>
      <c r="T16" s="1">
        <v>0</v>
      </c>
      <c r="U16" s="1"/>
      <c r="V16" s="1">
        <f t="shared" si="6"/>
        <v>0</v>
      </c>
      <c r="W16" s="1"/>
      <c r="X16" s="1"/>
      <c r="Y16" s="1"/>
      <c r="Z16" s="1">
        <f t="shared" si="7"/>
        <v>0</v>
      </c>
      <c r="AA16" s="1"/>
      <c r="AB16" s="1"/>
      <c r="AC16" s="1"/>
      <c r="AD16" s="1">
        <f t="shared" si="9"/>
        <v>0</v>
      </c>
      <c r="AE16" s="6">
        <f t="shared" si="10"/>
        <v>8283.5</v>
      </c>
      <c r="AF16" s="6">
        <f t="shared" si="11"/>
        <v>2774.2</v>
      </c>
      <c r="AG16" s="6">
        <f t="shared" si="1"/>
        <v>585.95000000000005</v>
      </c>
      <c r="AH16" s="1">
        <f t="shared" si="12"/>
        <v>2188.25</v>
      </c>
    </row>
    <row r="17" spans="1:34" ht="24">
      <c r="A17" s="9">
        <v>11</v>
      </c>
      <c r="B17" s="4" t="s">
        <v>10</v>
      </c>
      <c r="C17" s="6">
        <v>5532</v>
      </c>
      <c r="D17" s="6">
        <v>966</v>
      </c>
      <c r="E17" s="6">
        <v>781.6</v>
      </c>
      <c r="F17" s="6">
        <f t="shared" si="13"/>
        <v>184.39999999999998</v>
      </c>
      <c r="G17" s="6">
        <v>1470</v>
      </c>
      <c r="H17" s="6">
        <v>500</v>
      </c>
      <c r="I17" s="6">
        <v>114</v>
      </c>
      <c r="J17" s="6">
        <f t="shared" si="14"/>
        <v>386</v>
      </c>
      <c r="K17" s="6">
        <v>100</v>
      </c>
      <c r="L17" s="1">
        <v>60</v>
      </c>
      <c r="M17" s="1"/>
      <c r="N17" s="1">
        <f t="shared" si="3"/>
        <v>60</v>
      </c>
      <c r="O17" s="1">
        <v>5580</v>
      </c>
      <c r="P17" s="1">
        <v>2793.2</v>
      </c>
      <c r="Q17" s="1">
        <v>2596.8000000000002</v>
      </c>
      <c r="R17" s="1">
        <f t="shared" si="5"/>
        <v>196.39999999999964</v>
      </c>
      <c r="S17" s="2">
        <v>100</v>
      </c>
      <c r="T17" s="1"/>
      <c r="U17" s="1"/>
      <c r="V17" s="1">
        <f t="shared" si="6"/>
        <v>0</v>
      </c>
      <c r="W17" s="1">
        <v>158000</v>
      </c>
      <c r="X17" s="1">
        <v>32824.9</v>
      </c>
      <c r="Y17" s="1">
        <v>4550</v>
      </c>
      <c r="Z17" s="1">
        <f t="shared" si="7"/>
        <v>28274.9</v>
      </c>
      <c r="AA17" s="1"/>
      <c r="AB17" s="1">
        <v>98322.7</v>
      </c>
      <c r="AC17" s="1"/>
      <c r="AD17" s="1">
        <f t="shared" si="9"/>
        <v>98322.7</v>
      </c>
      <c r="AE17" s="6">
        <f t="shared" si="10"/>
        <v>170782</v>
      </c>
      <c r="AF17" s="6">
        <f t="shared" si="11"/>
        <v>135466.79999999999</v>
      </c>
      <c r="AG17" s="6">
        <f t="shared" si="1"/>
        <v>8042.4</v>
      </c>
      <c r="AH17" s="1">
        <f t="shared" si="12"/>
        <v>127424.4</v>
      </c>
    </row>
    <row r="18" spans="1:34" ht="20.25" customHeight="1">
      <c r="A18" s="9">
        <v>12</v>
      </c>
      <c r="B18" s="10" t="s">
        <v>11</v>
      </c>
      <c r="C18" s="6">
        <v>56593.8</v>
      </c>
      <c r="D18" s="6">
        <v>17587.900000000001</v>
      </c>
      <c r="E18" s="6">
        <v>15350.24</v>
      </c>
      <c r="F18" s="6">
        <f t="shared" si="13"/>
        <v>2237.6600000000017</v>
      </c>
      <c r="G18" s="6">
        <v>16382.6</v>
      </c>
      <c r="H18" s="6">
        <v>105</v>
      </c>
      <c r="I18" s="6">
        <v>100</v>
      </c>
      <c r="J18" s="6">
        <f t="shared" si="14"/>
        <v>5</v>
      </c>
      <c r="K18" s="6">
        <v>400</v>
      </c>
      <c r="L18" s="1">
        <v>105</v>
      </c>
      <c r="M18" s="1"/>
      <c r="N18" s="1">
        <f t="shared" si="3"/>
        <v>105</v>
      </c>
      <c r="O18" s="1">
        <v>14946.5</v>
      </c>
      <c r="P18" s="1">
        <v>14271.5</v>
      </c>
      <c r="Q18" s="1">
        <v>7055.83</v>
      </c>
      <c r="R18" s="1">
        <f t="shared" si="5"/>
        <v>7215.67</v>
      </c>
      <c r="S18" s="1">
        <v>150</v>
      </c>
      <c r="T18" s="1">
        <v>41.5</v>
      </c>
      <c r="U18" s="1"/>
      <c r="V18" s="1">
        <f t="shared" si="6"/>
        <v>41.5</v>
      </c>
      <c r="W18" s="1"/>
      <c r="X18" s="1"/>
      <c r="Y18" s="1"/>
      <c r="Z18" s="1">
        <f t="shared" si="7"/>
        <v>0</v>
      </c>
      <c r="AA18" s="1"/>
      <c r="AB18" s="1">
        <v>19847.900000000001</v>
      </c>
      <c r="AC18" s="1"/>
      <c r="AD18" s="1">
        <f t="shared" si="9"/>
        <v>19847.900000000001</v>
      </c>
      <c r="AE18" s="6">
        <f t="shared" si="10"/>
        <v>88472.900000000009</v>
      </c>
      <c r="AF18" s="6">
        <f t="shared" si="11"/>
        <v>51958.8</v>
      </c>
      <c r="AG18" s="6">
        <f t="shared" si="1"/>
        <v>22506.07</v>
      </c>
      <c r="AH18" s="1">
        <f t="shared" si="12"/>
        <v>29452.730000000003</v>
      </c>
    </row>
    <row r="19" spans="1:34" ht="24">
      <c r="A19" s="9">
        <v>13</v>
      </c>
      <c r="B19" s="4" t="s">
        <v>19</v>
      </c>
      <c r="C19" s="6">
        <v>715068.2</v>
      </c>
      <c r="D19" s="6">
        <v>296704.90000000002</v>
      </c>
      <c r="E19" s="6">
        <v>296704.90000000002</v>
      </c>
      <c r="F19" s="6">
        <f t="shared" si="13"/>
        <v>0</v>
      </c>
      <c r="G19" s="6"/>
      <c r="H19" s="6">
        <v>81466</v>
      </c>
      <c r="I19" s="6">
        <v>81466</v>
      </c>
      <c r="J19" s="6">
        <f t="shared" si="14"/>
        <v>0</v>
      </c>
      <c r="K19" s="19">
        <v>61685</v>
      </c>
      <c r="L19" s="1">
        <v>28431</v>
      </c>
      <c r="M19" s="1"/>
      <c r="N19" s="1">
        <f t="shared" si="3"/>
        <v>28431</v>
      </c>
      <c r="O19" s="1"/>
      <c r="P19" s="1"/>
      <c r="Q19" s="1"/>
      <c r="R19" s="1">
        <f t="shared" si="5"/>
        <v>0</v>
      </c>
      <c r="S19" s="1"/>
      <c r="T19" s="1"/>
      <c r="U19" s="1"/>
      <c r="V19" s="1">
        <f t="shared" si="6"/>
        <v>0</v>
      </c>
      <c r="W19" s="1"/>
      <c r="X19" s="1"/>
      <c r="Y19" s="1"/>
      <c r="Z19" s="1">
        <f t="shared" si="7"/>
        <v>0</v>
      </c>
      <c r="AA19" s="1"/>
      <c r="AB19" s="1"/>
      <c r="AC19" s="1"/>
      <c r="AD19" s="1">
        <f t="shared" si="9"/>
        <v>0</v>
      </c>
      <c r="AE19" s="6">
        <f t="shared" si="10"/>
        <v>776753.2</v>
      </c>
      <c r="AF19" s="6">
        <f t="shared" si="11"/>
        <v>406601.9</v>
      </c>
      <c r="AG19" s="6">
        <f t="shared" si="1"/>
        <v>378170.9</v>
      </c>
      <c r="AH19" s="1">
        <f t="shared" si="12"/>
        <v>28431</v>
      </c>
    </row>
    <row r="20" spans="1:34" ht="24">
      <c r="A20" s="9">
        <v>14</v>
      </c>
      <c r="B20" s="4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11"/>
      <c r="M20" s="11"/>
      <c r="N20" s="11"/>
      <c r="O20" s="11">
        <v>285957.7</v>
      </c>
      <c r="P20" s="11">
        <v>133209.67000000001</v>
      </c>
      <c r="Q20" s="11">
        <v>130553.2</v>
      </c>
      <c r="R20" s="11">
        <f t="shared" si="5"/>
        <v>2656.4700000000157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6">
        <f t="shared" si="10"/>
        <v>285957.7</v>
      </c>
      <c r="AF20" s="6">
        <f t="shared" si="11"/>
        <v>133209.67000000001</v>
      </c>
      <c r="AG20" s="6">
        <f t="shared" si="1"/>
        <v>130553.2</v>
      </c>
      <c r="AH20" s="11">
        <f t="shared" si="12"/>
        <v>2656.4700000000157</v>
      </c>
    </row>
    <row r="21" spans="1:34" ht="24">
      <c r="A21" s="9">
        <v>15</v>
      </c>
      <c r="B21" s="4" t="s">
        <v>20</v>
      </c>
      <c r="C21" s="6"/>
      <c r="D21" s="6"/>
      <c r="E21" s="6"/>
      <c r="F21" s="6"/>
      <c r="G21" s="6"/>
      <c r="H21" s="6"/>
      <c r="I21" s="6"/>
      <c r="J21" s="6">
        <f t="shared" si="14"/>
        <v>0</v>
      </c>
      <c r="K21" s="19">
        <v>1250</v>
      </c>
      <c r="L21" s="1">
        <v>625</v>
      </c>
      <c r="M21" s="1">
        <v>529.5</v>
      </c>
      <c r="N21" s="1">
        <f t="shared" si="3"/>
        <v>95.5</v>
      </c>
      <c r="O21" s="1"/>
      <c r="P21" s="1">
        <v>0</v>
      </c>
      <c r="Q21" s="1">
        <v>0</v>
      </c>
      <c r="R21" s="1">
        <f t="shared" si="5"/>
        <v>0</v>
      </c>
      <c r="S21" s="1"/>
      <c r="T21" s="1"/>
      <c r="U21" s="1"/>
      <c r="V21" s="1">
        <f t="shared" si="6"/>
        <v>0</v>
      </c>
      <c r="W21" s="1"/>
      <c r="X21" s="1"/>
      <c r="Y21" s="1"/>
      <c r="Z21" s="1">
        <f t="shared" si="7"/>
        <v>0</v>
      </c>
      <c r="AA21" s="1"/>
      <c r="AB21" s="1"/>
      <c r="AC21" s="1"/>
      <c r="AD21" s="1">
        <f t="shared" si="9"/>
        <v>0</v>
      </c>
      <c r="AE21" s="6">
        <f t="shared" si="10"/>
        <v>1250</v>
      </c>
      <c r="AF21" s="6">
        <f t="shared" si="11"/>
        <v>625</v>
      </c>
      <c r="AG21" s="6">
        <f t="shared" si="1"/>
        <v>529.5</v>
      </c>
      <c r="AH21" s="1">
        <f t="shared" si="12"/>
        <v>95.5</v>
      </c>
    </row>
    <row r="22" spans="1:34" ht="24">
      <c r="A22" s="9">
        <v>16</v>
      </c>
      <c r="B22" s="4" t="s">
        <v>21</v>
      </c>
      <c r="C22" s="6"/>
      <c r="D22" s="6"/>
      <c r="E22" s="6"/>
      <c r="F22" s="6"/>
      <c r="G22" s="6"/>
      <c r="H22" s="6"/>
      <c r="I22" s="6"/>
      <c r="J22" s="6">
        <f t="shared" si="14"/>
        <v>0</v>
      </c>
      <c r="K22" s="6"/>
      <c r="L22" s="1"/>
      <c r="M22" s="1"/>
      <c r="N22" s="1">
        <f t="shared" si="3"/>
        <v>0</v>
      </c>
      <c r="O22" s="1">
        <v>7400</v>
      </c>
      <c r="P22" s="1">
        <v>2950</v>
      </c>
      <c r="Q22" s="1">
        <v>3544.4</v>
      </c>
      <c r="R22" s="1">
        <f t="shared" si="5"/>
        <v>-594.40000000000009</v>
      </c>
      <c r="S22" s="1"/>
      <c r="T22" s="1"/>
      <c r="U22" s="1"/>
      <c r="V22" s="1">
        <f t="shared" si="6"/>
        <v>0</v>
      </c>
      <c r="W22" s="1"/>
      <c r="X22" s="1"/>
      <c r="Y22" s="1">
        <v>0</v>
      </c>
      <c r="Z22" s="1">
        <f t="shared" si="7"/>
        <v>0</v>
      </c>
      <c r="AA22" s="1"/>
      <c r="AB22" s="1"/>
      <c r="AC22" s="1"/>
      <c r="AD22" s="1">
        <f t="shared" si="9"/>
        <v>0</v>
      </c>
      <c r="AE22" s="6">
        <f t="shared" si="10"/>
        <v>7400</v>
      </c>
      <c r="AF22" s="6">
        <f t="shared" si="11"/>
        <v>2950</v>
      </c>
      <c r="AG22" s="6">
        <f t="shared" si="1"/>
        <v>3544.4</v>
      </c>
      <c r="AH22" s="1">
        <f t="shared" si="12"/>
        <v>-594.40000000000009</v>
      </c>
    </row>
    <row r="23" spans="1:34" ht="24">
      <c r="A23" s="9">
        <v>17</v>
      </c>
      <c r="B23" s="7" t="s">
        <v>12</v>
      </c>
      <c r="C23" s="6"/>
      <c r="D23" s="6"/>
      <c r="E23" s="6">
        <v>59113.32</v>
      </c>
      <c r="F23" s="6"/>
      <c r="G23" s="6"/>
      <c r="H23" s="6"/>
      <c r="I23" s="6">
        <v>10207.700000000001</v>
      </c>
      <c r="J23" s="6">
        <v>0</v>
      </c>
      <c r="K23" s="6"/>
      <c r="L23" s="1"/>
      <c r="M23" s="1">
        <v>2049.44</v>
      </c>
      <c r="N23" s="1">
        <v>0</v>
      </c>
      <c r="O23" s="1"/>
      <c r="P23" s="1"/>
      <c r="Q23" s="1">
        <v>19461.349999999999</v>
      </c>
      <c r="R23" s="1">
        <v>0</v>
      </c>
      <c r="S23" s="1"/>
      <c r="T23" s="1"/>
      <c r="U23" s="1">
        <v>1171465.33</v>
      </c>
      <c r="V23" s="1">
        <v>0</v>
      </c>
      <c r="W23" s="1"/>
      <c r="X23" s="1"/>
      <c r="Y23" s="1">
        <v>30522.9</v>
      </c>
      <c r="Z23" s="1">
        <v>0</v>
      </c>
      <c r="AA23" s="1"/>
      <c r="AB23" s="1"/>
      <c r="AC23" s="1">
        <v>78474.899999999994</v>
      </c>
      <c r="AD23" s="1">
        <v>0</v>
      </c>
      <c r="AE23" s="6">
        <f t="shared" si="10"/>
        <v>0</v>
      </c>
      <c r="AF23" s="6">
        <f t="shared" si="11"/>
        <v>0</v>
      </c>
      <c r="AG23" s="6">
        <f t="shared" si="11"/>
        <v>1371294.94</v>
      </c>
      <c r="AH23" s="1"/>
    </row>
  </sheetData>
  <mergeCells count="11">
    <mergeCell ref="AE5:AH5"/>
    <mergeCell ref="B5:B6"/>
    <mergeCell ref="C5:F5"/>
    <mergeCell ref="G5:J5"/>
    <mergeCell ref="K5:N5"/>
    <mergeCell ref="O5:R5"/>
    <mergeCell ref="A5:A6"/>
    <mergeCell ref="C3:I3"/>
    <mergeCell ref="S5:V5"/>
    <mergeCell ref="W5:Z5"/>
    <mergeCell ref="AA5:AD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tugrug</dc:creator>
  <cp:lastModifiedBy>tugrug</cp:lastModifiedBy>
  <dcterms:created xsi:type="dcterms:W3CDTF">2007-03-26T21:36:59Z</dcterms:created>
  <dcterms:modified xsi:type="dcterms:W3CDTF">2007-03-27T19:28:00Z</dcterms:modified>
</cp:coreProperties>
</file>